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act-UE\Dogrywka_dokumentacja konkursowa\dokumenty na stronę\załączniki do wniosku\"/>
    </mc:Choice>
  </mc:AlternateContent>
  <xr:revisionPtr revIDLastSave="0" documentId="13_ncr:1_{AB85EECC-9C1E-4677-9613-0EB046A39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Przykładowy budżet" sheetId="2" r:id="rId2"/>
  </sheets>
  <definedNames>
    <definedName name="_xlnm.Print_Area" localSheetId="0">Arkusz1!$A$1:$I$46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J18" i="2" s="1"/>
  <c r="E16" i="2"/>
  <c r="J16" i="2" s="1"/>
  <c r="E13" i="2"/>
  <c r="J13" i="2" s="1"/>
  <c r="E10" i="2"/>
  <c r="J10" i="2" s="1"/>
  <c r="E36" i="1"/>
  <c r="E35" i="1"/>
  <c r="E34" i="1"/>
  <c r="E32" i="1"/>
  <c r="E31" i="1"/>
  <c r="E30" i="1"/>
  <c r="E28" i="1"/>
  <c r="E27" i="1"/>
  <c r="E26" i="1"/>
  <c r="E24" i="1"/>
  <c r="E20" i="1"/>
  <c r="E33" i="1" l="1"/>
  <c r="J33" i="1" s="1"/>
  <c r="E29" i="1"/>
  <c r="E25" i="1"/>
  <c r="E21" i="1"/>
  <c r="J21" i="1" s="1"/>
  <c r="E17" i="1"/>
  <c r="G17" i="1" s="1"/>
  <c r="J29" i="1"/>
  <c r="J25" i="1"/>
  <c r="E21" i="2"/>
  <c r="B27" i="2" s="1"/>
  <c r="F21" i="2"/>
  <c r="G18" i="2"/>
  <c r="G16" i="2"/>
  <c r="J17" i="1" l="1"/>
  <c r="E37" i="1"/>
  <c r="B41" i="1" s="1"/>
  <c r="F37" i="1"/>
  <c r="B28" i="2"/>
  <c r="B29" i="2" s="1"/>
  <c r="G13" i="2"/>
  <c r="G10" i="2"/>
  <c r="K10" i="2" s="1"/>
  <c r="B30" i="2" l="1"/>
  <c r="J37" i="1"/>
  <c r="G21" i="2"/>
  <c r="G37" i="1"/>
  <c r="G33" i="1"/>
  <c r="G29" i="1"/>
  <c r="G25" i="1"/>
  <c r="G21" i="1"/>
  <c r="B42" i="1" l="1"/>
  <c r="B43" i="1" l="1"/>
  <c r="B44" i="1"/>
</calcChain>
</file>

<file path=xl/sharedStrings.xml><?xml version="1.0" encoding="utf-8"?>
<sst xmlns="http://schemas.openxmlformats.org/spreadsheetml/2006/main" count="86" uniqueCount="59">
  <si>
    <t>Dofinansowanie</t>
  </si>
  <si>
    <t>Intensywność wsparcia</t>
  </si>
  <si>
    <t>zadanie 1 [Nazwa zadania]</t>
  </si>
  <si>
    <t>zadanie 2 [Nazwa zadania]</t>
  </si>
  <si>
    <t>zadanie 3 [Nazwa zadania]</t>
  </si>
  <si>
    <t>zadanie 4 [Nazwa zadania]</t>
  </si>
  <si>
    <t>zadanie 5 [Nazwa zadania]</t>
  </si>
  <si>
    <t>Rodzaj wsparcia</t>
  </si>
  <si>
    <t xml:space="preserve">RAZEM </t>
  </si>
  <si>
    <t>Koszt 1a</t>
  </si>
  <si>
    <t>Liczba jednostek</t>
  </si>
  <si>
    <t>Koszt jednostkowy (netto)</t>
  </si>
  <si>
    <t>kwota dofinansowania</t>
  </si>
  <si>
    <t>%</t>
  </si>
  <si>
    <t>wkład w własny</t>
  </si>
  <si>
    <t>Koszt łączny (netto) = Koszty kwalifikowalne</t>
  </si>
  <si>
    <t>PODSUMOWANIE PROJEKTU</t>
  </si>
  <si>
    <t>Jednostka         (np.: szt.,  kpl., zestaw)</t>
  </si>
  <si>
    <t>Koszt 1b zakup licencji na oprogramowanie dotyczące składania zamówień przy użyciu urządzeń mobilnych</t>
  </si>
  <si>
    <t>Koszt 1a  zakup licencji na oprogramowanie dotyczącego bezdotykowego systemu stacjonarnego</t>
  </si>
  <si>
    <t xml:space="preserve">zadanie 2 zakup sprzętu </t>
  </si>
  <si>
    <t>szt.</t>
  </si>
  <si>
    <t>Nazwa miernika: (…)
Wartość miernika: np. szt./kpl./zestaw</t>
  </si>
  <si>
    <t>Nazwa miernika:(…) Wartość miernika: np. szt./kpl./zestaw</t>
  </si>
  <si>
    <t>C</t>
  </si>
  <si>
    <t>Nazwa miernika: (…)
Wartość miernika: np.   (1..) szt./ bądż (1) kpl./bądź (1) zestaw</t>
  </si>
  <si>
    <r>
      <rPr>
        <b/>
        <sz val="11"/>
        <color theme="1"/>
        <rFont val="Calibri"/>
        <family val="2"/>
        <charset val="238"/>
        <scheme val="minor"/>
      </rPr>
      <t>Rozwiązania ekoinnowacyjne (E)        /cyfrowe (C )</t>
    </r>
    <r>
      <rPr>
        <sz val="10"/>
        <color theme="1"/>
        <rFont val="Calibri"/>
        <family val="2"/>
        <charset val="238"/>
        <scheme val="minor"/>
      </rPr>
      <t>Należy określić przy danym zadaniu czy jest to rozwiązanie ekoinnowacyjne bądź cyfrowe (jeśli dotyczy))</t>
    </r>
  </si>
  <si>
    <r>
      <t>Miernik zadania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(Należy podać jeden miernik dla każdego zadania oraz jego wartość docelową)</t>
    </r>
  </si>
  <si>
    <t>zadanie 3 zakup pojemników do segregacji śmieci</t>
  </si>
  <si>
    <t>E</t>
  </si>
  <si>
    <t>zadanie 4 zakup kompletu mebli do restauracji</t>
  </si>
  <si>
    <t>zał. nr 1 do wniosku o udzielenie grantu</t>
  </si>
  <si>
    <r>
      <rPr>
        <b/>
        <sz val="11"/>
        <color theme="1"/>
        <rFont val="Calibri"/>
        <family val="2"/>
        <charset val="238"/>
        <scheme val="minor"/>
      </rPr>
      <t>Rozwiązania ekoinnowacyjne (E)        /cyfrowe (C )</t>
    </r>
    <r>
      <rPr>
        <sz val="10"/>
        <color theme="1"/>
        <rFont val="Calibri"/>
        <family val="2"/>
        <charset val="238"/>
        <scheme val="minor"/>
      </rPr>
      <t>Należy określić przy danym zadaniu, czy jest to rozwiązanie ekoinnowacyjne bądź cyfrowe (jeśli dotyczy))</t>
    </r>
  </si>
  <si>
    <t>zadanie 1 zakup wartości niematerialnych i prawnych w formie licencji na korzystanie z oprogramowania umożliwiającego bezkontaktowe zamawianie oraz rozliczanie stolików oraz z licencją na urzadzenia mobilne</t>
  </si>
  <si>
    <t>Koszt 1b</t>
  </si>
  <si>
    <t>…</t>
  </si>
  <si>
    <t>Koszt 2a</t>
  </si>
  <si>
    <t>Koszt 2b</t>
  </si>
  <si>
    <t>Koszt 3a</t>
  </si>
  <si>
    <t>Koszt 3b</t>
  </si>
  <si>
    <t>Koszt 4a</t>
  </si>
  <si>
    <t>Koszt 4b</t>
  </si>
  <si>
    <t>Koszt 5a</t>
  </si>
  <si>
    <t>Koszt 5b</t>
  </si>
  <si>
    <t>PRZYKŁADOWY BUDŻET PROJEKTU</t>
  </si>
  <si>
    <r>
      <t xml:space="preserve">Projekt będzie rozliczany kwotami ryczałtowymi dla poszczególnych Zadań, dlatego też należy przedstawić zakres planowanych wydatków oraz:
- pogrupować je w Zadania (łączna liczba Zadań </t>
    </r>
    <r>
      <rPr>
        <b/>
        <sz val="10"/>
        <rFont val="Calibri"/>
        <family val="2"/>
        <charset val="238"/>
        <scheme val="minor"/>
      </rPr>
      <t xml:space="preserve"> nie może przekroczyć 5</t>
    </r>
    <r>
      <rPr>
        <sz val="10"/>
        <rFont val="Calibri"/>
        <family val="2"/>
        <charset val="238"/>
        <scheme val="minor"/>
      </rPr>
      <t xml:space="preserve">),
- kolejność Zadań musi być taka sama jak we wniosku o udzielenie grantu,
- przedstawić koszty składowe każdego Zadania (np.: zakup poszczególnych urządzeń, zakup poszczególnych wartości niematerialnych i prawnych).
Kwoty dofinasowania należy wskazać tylko dla poszczególnych Zadań (bez wyodrębniania kwoty dofinansowania dla kosztów składowych w danym Zadaniu). 
</t>
    </r>
    <r>
      <rPr>
        <b/>
        <sz val="10"/>
        <rFont val="Calibri"/>
        <family val="2"/>
        <charset val="238"/>
        <scheme val="minor"/>
      </rPr>
      <t>UWAGA</t>
    </r>
    <r>
      <rPr>
        <sz val="10"/>
        <rFont val="Calibri"/>
        <family val="2"/>
        <charset val="238"/>
        <scheme val="minor"/>
      </rPr>
      <t>: Informacje zawarte w Tabeli powinny korespondować z Sekcją A wniosku o dofinansowanie (sumy kosztów kwalifikowalnych i dofinasowania powinny być tożsame z tymi, które są wskazane we wniosku o dofinansowanie). Należy wypełnić tylko białe pola.
Projekt będzie rozliczany kwotami ryczałtowymi dla poszczególnych Zadań, dlatego też informacje i kalkulacje powinny być bardzo szczegółowe, poparte stosownymi dokumentami tj: w przypadku zakupu środków trwałych lub wartości niematerialnych i prawnych konieczne jest przedstawienie dokumentów potwierdzających wydatek np. oferta, wydruk ze strony internetowej (nie wystarczy samo przekopiowanie linku), wydruk zapytania mailowego, cennik, bądź inne równoważne dokumenty uwiarygadniające szacowanie ceny. W przypadku wydatków poniżej  50 tys. PLN wystarczy jedna oferta.  Dla wydatków powyżej 50 tys. PLN konieczne jest przedstawienie m.in. 3 ww. dokumentów, z zastrzeżeniem wydatków, dla których na rynku nie istnieje 3 potencjalnych oferentów. W przypadku ofert z Internetu należy załączyć ich wydruki (nie  wystarczy samo przekopiowanie linku oferty).</t>
    </r>
  </si>
  <si>
    <t>całkowita wartość projektu (koszty kwalfikowalne)</t>
  </si>
  <si>
    <r>
      <t>Miernik zadania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(Należy podać jeden miernik dla każdego zadania oraz jego wartość docelową). Dokumentami potwierdzającymi osiągnięcie miernika będą łącznie: faktura, ewidencja środków trwałych/ewidencja wyposażenia i dokumentacja fotograficzna</t>
    </r>
  </si>
  <si>
    <r>
      <t xml:space="preserve">zakupione licencje na oprogramowanie dotyczące bezdotykowego systemu stacjonarnego oraz licencja mobilna zgodne z założeniami określonymi we wniosku  </t>
    </r>
    <r>
      <rPr>
        <b/>
        <sz val="10"/>
        <rFont val="Calibri"/>
        <family val="2"/>
        <charset val="238"/>
        <scheme val="minor"/>
      </rPr>
      <t>wartość miernika</t>
    </r>
    <r>
      <rPr>
        <sz val="10"/>
        <rFont val="Calibri"/>
        <family val="2"/>
        <charset val="238"/>
        <scheme val="minor"/>
      </rPr>
      <t xml:space="preserve">: 11 szt. </t>
    </r>
  </si>
  <si>
    <r>
      <t xml:space="preserve">zakupiony sprzęt multimedialny zgodny z założeniami określonymi we wniosku o dofinansowanie projektu </t>
    </r>
    <r>
      <rPr>
        <b/>
        <sz val="10"/>
        <rFont val="Calibri"/>
        <family val="2"/>
        <charset val="238"/>
        <scheme val="minor"/>
      </rPr>
      <t>wartość miernika</t>
    </r>
    <r>
      <rPr>
        <sz val="10"/>
        <rFont val="Calibri"/>
        <family val="2"/>
        <charset val="238"/>
        <scheme val="minor"/>
      </rPr>
      <t>: 12 szt.</t>
    </r>
  </si>
  <si>
    <t>Koszt 2a zakup tabletów (17 cali)</t>
  </si>
  <si>
    <t>Koszt 2b zakup dotykowych ekranów (17 cali)</t>
  </si>
  <si>
    <r>
      <t xml:space="preserve">zakupione pojemniki do segregacji śmieci zgodne z założeniami okreslonymi we wniosku o dofinansowanie </t>
    </r>
    <r>
      <rPr>
        <b/>
        <sz val="10"/>
        <rFont val="Calibri"/>
        <family val="2"/>
        <charset val="238"/>
        <scheme val="minor"/>
      </rPr>
      <t>wartość miernika</t>
    </r>
    <r>
      <rPr>
        <sz val="10"/>
        <rFont val="Calibri"/>
        <family val="2"/>
        <charset val="238"/>
        <scheme val="minor"/>
      </rPr>
      <t>: 2 szt.</t>
    </r>
  </si>
  <si>
    <t>Koszt 3 zakup pojeminków do segregacji śmieci (4x70 l)</t>
  </si>
  <si>
    <r>
      <t xml:space="preserve">zakupiony komplet mebli do restauracji zgodny z założeniami określonymi we wniosku o dofinansowanie </t>
    </r>
    <r>
      <rPr>
        <b/>
        <sz val="10"/>
        <rFont val="Calibri"/>
        <family val="2"/>
        <charset val="238"/>
        <scheme val="minor"/>
      </rPr>
      <t>wartość miernika</t>
    </r>
    <r>
      <rPr>
        <sz val="10"/>
        <rFont val="Calibri"/>
        <family val="2"/>
        <charset val="238"/>
        <scheme val="minor"/>
      </rPr>
      <t>: 1 kpl</t>
    </r>
  </si>
  <si>
    <t>Koszt 4a zakup stołu (dębowy)</t>
  </si>
  <si>
    <t>Koszt 4b zakup krzeseł (ratanowe)</t>
  </si>
  <si>
    <t>Sfinansowano w ramach reakcji Unii na pandemię COVID-19</t>
  </si>
  <si>
    <t xml:space="preserve"> BUDŻET PROJEKTU dla konkursu IMP.02.2022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</si>
</sst>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10" fillId="0" borderId="0" xfId="0" applyFont="1"/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1" fillId="2" borderId="1" xfId="0" applyFont="1" applyFill="1" applyBorder="1" applyAlignment="1">
      <alignment horizontal="right"/>
    </xf>
    <xf numFmtId="4" fontId="11" fillId="2" borderId="1" xfId="0" applyNumberFormat="1" applyFont="1" applyFill="1" applyBorder="1"/>
    <xf numFmtId="10" fontId="11" fillId="2" borderId="1" xfId="0" applyNumberFormat="1" applyFont="1" applyFill="1" applyBorder="1"/>
    <xf numFmtId="0" fontId="0" fillId="6" borderId="2" xfId="0" applyFill="1" applyBorder="1"/>
    <xf numFmtId="4" fontId="1" fillId="6" borderId="1" xfId="0" applyNumberFormat="1" applyFont="1" applyFill="1" applyBorder="1"/>
    <xf numFmtId="10" fontId="1" fillId="6" borderId="1" xfId="0" applyNumberFormat="1" applyFont="1" applyFill="1" applyBorder="1"/>
    <xf numFmtId="10" fontId="0" fillId="6" borderId="2" xfId="0" applyNumberFormat="1" applyFill="1" applyBorder="1"/>
    <xf numFmtId="0" fontId="0" fillId="0" borderId="0" xfId="0" applyBorder="1"/>
    <xf numFmtId="0" fontId="8" fillId="0" borderId="0" xfId="0" applyFont="1" applyBorder="1"/>
    <xf numFmtId="4" fontId="8" fillId="0" borderId="0" xfId="0" applyNumberFormat="1" applyFont="1" applyBorder="1"/>
    <xf numFmtId="0" fontId="9" fillId="0" borderId="0" xfId="0" applyFont="1" applyAlignment="1">
      <alignment horizontal="left"/>
    </xf>
    <xf numFmtId="4" fontId="4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4" fontId="0" fillId="6" borderId="1" xfId="0" applyNumberFormat="1" applyFill="1" applyBorder="1"/>
    <xf numFmtId="0" fontId="14" fillId="0" borderId="0" xfId="0" applyFont="1"/>
    <xf numFmtId="0" fontId="15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4" fillId="7" borderId="2" xfId="0" applyFont="1" applyFill="1" applyBorder="1"/>
    <xf numFmtId="2" fontId="14" fillId="7" borderId="2" xfId="0" applyNumberFormat="1" applyFont="1" applyFill="1" applyBorder="1"/>
    <xf numFmtId="4" fontId="14" fillId="7" borderId="1" xfId="0" applyNumberFormat="1" applyFont="1" applyFill="1" applyBorder="1"/>
    <xf numFmtId="4" fontId="14" fillId="0" borderId="1" xfId="0" applyNumberFormat="1" applyFont="1" applyFill="1" applyBorder="1"/>
    <xf numFmtId="10" fontId="14" fillId="7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2" fontId="14" fillId="0" borderId="1" xfId="0" applyNumberFormat="1" applyFont="1" applyBorder="1"/>
    <xf numFmtId="4" fontId="14" fillId="4" borderId="1" xfId="0" applyNumberFormat="1" applyFont="1" applyFill="1" applyBorder="1"/>
    <xf numFmtId="4" fontId="14" fillId="7" borderId="2" xfId="0" applyNumberFormat="1" applyFont="1" applyFill="1" applyBorder="1"/>
    <xf numFmtId="10" fontId="14" fillId="7" borderId="2" xfId="0" applyNumberFormat="1" applyFont="1" applyFill="1" applyBorder="1"/>
    <xf numFmtId="0" fontId="12" fillId="7" borderId="2" xfId="0" applyFont="1" applyFill="1" applyBorder="1" applyAlignment="1">
      <alignment wrapText="1"/>
    </xf>
    <xf numFmtId="0" fontId="17" fillId="3" borderId="1" xfId="0" applyFont="1" applyFill="1" applyBorder="1" applyAlignment="1">
      <alignment horizontal="right"/>
    </xf>
    <xf numFmtId="4" fontId="17" fillId="3" borderId="1" xfId="0" applyNumberFormat="1" applyFont="1" applyFill="1" applyBorder="1"/>
    <xf numFmtId="10" fontId="17" fillId="3" borderId="1" xfId="0" applyNumberFormat="1" applyFont="1" applyFill="1" applyBorder="1"/>
    <xf numFmtId="0" fontId="14" fillId="0" borderId="0" xfId="0" applyFont="1" applyFill="1" applyBorder="1"/>
    <xf numFmtId="0" fontId="15" fillId="0" borderId="1" xfId="0" applyFont="1" applyBorder="1" applyAlignment="1">
      <alignment vertical="center"/>
    </xf>
    <xf numFmtId="4" fontId="19" fillId="6" borderId="1" xfId="0" applyNumberFormat="1" applyFont="1" applyFill="1" applyBorder="1" applyAlignment="1">
      <alignment vertical="center"/>
    </xf>
    <xf numFmtId="4" fontId="14" fillId="0" borderId="0" xfId="0" applyNumberFormat="1" applyFont="1" applyFill="1" applyBorder="1"/>
    <xf numFmtId="164" fontId="19" fillId="6" borderId="1" xfId="0" applyNumberFormat="1" applyFont="1" applyFill="1" applyBorder="1" applyAlignment="1">
      <alignment vertical="center"/>
    </xf>
    <xf numFmtId="164" fontId="14" fillId="0" borderId="0" xfId="0" applyNumberFormat="1" applyFont="1" applyFill="1" applyBorder="1"/>
    <xf numFmtId="4" fontId="14" fillId="6" borderId="1" xfId="0" applyNumberFormat="1" applyFont="1" applyFill="1" applyBorder="1"/>
    <xf numFmtId="0" fontId="0" fillId="0" borderId="0" xfId="0" applyAlignment="1">
      <alignment horizontal="center" vertical="center"/>
    </xf>
    <xf numFmtId="0" fontId="1" fillId="0" borderId="7" xfId="0" applyFont="1" applyBorder="1" applyAlignment="1"/>
    <xf numFmtId="0" fontId="0" fillId="0" borderId="7" xfId="0" applyBorder="1" applyAlignment="1"/>
    <xf numFmtId="0" fontId="5" fillId="0" borderId="1" xfId="0" applyFont="1" applyBorder="1" applyAlignment="1">
      <alignment horizontal="center" vertical="center"/>
    </xf>
    <xf numFmtId="0" fontId="12" fillId="6" borderId="3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1381126</xdr:colOff>
      <xdr:row>3</xdr:row>
      <xdr:rowOff>40483</xdr:rowOff>
    </xdr:from>
    <xdr:to>
      <xdr:col>7</xdr:col>
      <xdr:colOff>1369218</xdr:colOff>
      <xdr:row>9</xdr:row>
      <xdr:rowOff>83344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6" y="683421"/>
          <a:ext cx="9310686" cy="1185861"/>
        </a:xfrm>
        <a:prstGeom prst="rect">
          <a:avLst/>
        </a:prstGeom>
      </xdr:spPr>
    </xdr:pic>
    <xdr:clientData/>
  </xdr:twoCellAnchor>
  <xdr:twoCellAnchor editAs="oneCell">
    <xdr:from>
      <xdr:col>0</xdr:col>
      <xdr:colOff>1488281</xdr:colOff>
      <xdr:row>46</xdr:row>
      <xdr:rowOff>59532</xdr:rowOff>
    </xdr:from>
    <xdr:to>
      <xdr:col>6</xdr:col>
      <xdr:colOff>464343</xdr:colOff>
      <xdr:row>51</xdr:row>
      <xdr:rowOff>178593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18655B2-A7C3-79AC-EC71-E3164BBC0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1" y="16561595"/>
          <a:ext cx="6965156" cy="107156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869155</xdr:colOff>
      <xdr:row>47</xdr:row>
      <xdr:rowOff>95248</xdr:rowOff>
    </xdr:from>
    <xdr:to>
      <xdr:col>7</xdr:col>
      <xdr:colOff>654843</xdr:colOff>
      <xdr:row>49</xdr:row>
      <xdr:rowOff>178593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C58DFA0-C178-F19C-86B5-793A2DEA3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9" y="16787811"/>
          <a:ext cx="1119188" cy="464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1202532</xdr:colOff>
      <xdr:row>0</xdr:row>
      <xdr:rowOff>95249</xdr:rowOff>
    </xdr:from>
    <xdr:to>
      <xdr:col>7</xdr:col>
      <xdr:colOff>2124075</xdr:colOff>
      <xdr:row>6</xdr:row>
      <xdr:rowOff>35718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2532" y="95249"/>
          <a:ext cx="9541668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4"/>
  <sheetViews>
    <sheetView tabSelected="1" topLeftCell="A22" zoomScale="80" zoomScaleNormal="80" workbookViewId="0">
      <selection activeCell="I46" sqref="I46"/>
    </sheetView>
  </sheetViews>
  <sheetFormatPr defaultRowHeight="15" x14ac:dyDescent="0.25"/>
  <cols>
    <col min="1" max="1" width="39.42578125" customWidth="1"/>
    <col min="2" max="2" width="14.5703125" customWidth="1"/>
    <col min="3" max="3" width="13.140625" customWidth="1"/>
    <col min="4" max="4" width="17.140625" customWidth="1"/>
    <col min="5" max="5" width="15.85546875" customWidth="1"/>
    <col min="6" max="6" width="19.42578125" customWidth="1"/>
    <col min="7" max="7" width="20" customWidth="1"/>
    <col min="8" max="8" width="23.140625" customWidth="1"/>
    <col min="9" max="9" width="20.42578125" customWidth="1"/>
    <col min="10" max="10" width="36.28515625" style="29" customWidth="1"/>
  </cols>
  <sheetData>
    <row r="2" spans="1:9" ht="21" x14ac:dyDescent="0.35">
      <c r="G2" s="25" t="s">
        <v>31</v>
      </c>
    </row>
    <row r="9" spans="1:9" x14ac:dyDescent="0.25">
      <c r="E9" s="57" t="s">
        <v>57</v>
      </c>
    </row>
    <row r="10" spans="1:9" x14ac:dyDescent="0.25">
      <c r="E10" s="57"/>
    </row>
    <row r="11" spans="1:9" ht="21" x14ac:dyDescent="0.35">
      <c r="B11" s="67" t="s">
        <v>58</v>
      </c>
      <c r="C11" s="67"/>
      <c r="D11" s="67"/>
      <c r="E11" s="67"/>
      <c r="F11" s="67"/>
      <c r="G11" s="67"/>
    </row>
    <row r="12" spans="1:9" ht="27.75" customHeight="1" x14ac:dyDescent="0.25">
      <c r="D12" s="58"/>
      <c r="E12" s="59"/>
      <c r="F12" s="59"/>
    </row>
    <row r="13" spans="1:9" ht="3" customHeight="1" x14ac:dyDescent="0.25">
      <c r="A13" s="61" t="s">
        <v>45</v>
      </c>
      <c r="B13" s="62"/>
      <c r="C13" s="62"/>
      <c r="D13" s="62"/>
      <c r="E13" s="62"/>
      <c r="F13" s="62"/>
      <c r="G13" s="62"/>
      <c r="H13" s="62"/>
      <c r="I13" s="63"/>
    </row>
    <row r="14" spans="1:9" ht="236.25" customHeight="1" x14ac:dyDescent="0.25">
      <c r="A14" s="64"/>
      <c r="B14" s="65"/>
      <c r="C14" s="65"/>
      <c r="D14" s="65"/>
      <c r="E14" s="65"/>
      <c r="F14" s="65"/>
      <c r="G14" s="65"/>
      <c r="H14" s="65"/>
      <c r="I14" s="66"/>
    </row>
    <row r="15" spans="1:9" ht="27" customHeight="1" x14ac:dyDescent="0.25"/>
    <row r="16" spans="1:9" ht="117" customHeight="1" x14ac:dyDescent="0.25">
      <c r="A16" s="2" t="s">
        <v>7</v>
      </c>
      <c r="B16" s="3" t="s">
        <v>17</v>
      </c>
      <c r="C16" s="3" t="s">
        <v>10</v>
      </c>
      <c r="D16" s="3" t="s">
        <v>11</v>
      </c>
      <c r="E16" s="3" t="s">
        <v>15</v>
      </c>
      <c r="F16" s="2" t="s">
        <v>0</v>
      </c>
      <c r="G16" s="3" t="s">
        <v>1</v>
      </c>
      <c r="H16" s="3" t="s">
        <v>27</v>
      </c>
      <c r="I16" s="8" t="s">
        <v>32</v>
      </c>
    </row>
    <row r="17" spans="1:10" ht="66" customHeight="1" x14ac:dyDescent="0.25">
      <c r="A17" s="13" t="s">
        <v>2</v>
      </c>
      <c r="B17" s="18"/>
      <c r="C17" s="18"/>
      <c r="D17" s="18"/>
      <c r="E17" s="19">
        <f>SUM(E18:E20)</f>
        <v>0</v>
      </c>
      <c r="F17" s="14">
        <v>0</v>
      </c>
      <c r="G17" s="20" t="e">
        <f>F17/E17</f>
        <v>#DIV/0!</v>
      </c>
      <c r="H17" s="12" t="s">
        <v>25</v>
      </c>
      <c r="I17" s="1"/>
      <c r="J17" s="29" t="e">
        <f>IF((F17/E17)&lt;=0.7,"","Dofinasowanie w tym zadaniu przekracza 70%!")</f>
        <v>#DIV/0!</v>
      </c>
    </row>
    <row r="18" spans="1:10" ht="20.100000000000001" customHeight="1" x14ac:dyDescent="0.25">
      <c r="A18" s="1" t="s">
        <v>9</v>
      </c>
      <c r="B18" s="1"/>
      <c r="C18" s="1"/>
      <c r="D18" s="1"/>
      <c r="E18" s="4">
        <v>0</v>
      </c>
      <c r="F18" s="21"/>
      <c r="G18" s="21"/>
      <c r="H18" s="18"/>
      <c r="I18" s="1"/>
    </row>
    <row r="19" spans="1:10" ht="20.100000000000001" customHeight="1" x14ac:dyDescent="0.25">
      <c r="A19" s="1" t="s">
        <v>34</v>
      </c>
      <c r="B19" s="1"/>
      <c r="C19" s="1"/>
      <c r="D19" s="1"/>
      <c r="E19" s="4">
        <v>0</v>
      </c>
      <c r="F19" s="21"/>
      <c r="G19" s="21"/>
      <c r="H19" s="18"/>
      <c r="I19" s="1"/>
    </row>
    <row r="20" spans="1:10" ht="20.100000000000001" customHeight="1" x14ac:dyDescent="0.25">
      <c r="A20" s="10" t="s">
        <v>35</v>
      </c>
      <c r="B20" s="1"/>
      <c r="C20" s="1"/>
      <c r="D20" s="1"/>
      <c r="E20" s="4">
        <f t="shared" ref="E20" si="0">C20*D20</f>
        <v>0</v>
      </c>
      <c r="F20" s="21"/>
      <c r="G20" s="21"/>
      <c r="H20" s="18"/>
      <c r="I20" s="1"/>
    </row>
    <row r="21" spans="1:10" ht="43.5" customHeight="1" x14ac:dyDescent="0.25">
      <c r="A21" s="13" t="s">
        <v>3</v>
      </c>
      <c r="B21" s="18"/>
      <c r="C21" s="18"/>
      <c r="D21" s="18"/>
      <c r="E21" s="19">
        <f>SUM(E22:E24)</f>
        <v>0</v>
      </c>
      <c r="F21" s="14">
        <v>0</v>
      </c>
      <c r="G21" s="20" t="e">
        <f>F21/E21</f>
        <v>#DIV/0!</v>
      </c>
      <c r="H21" s="6" t="s">
        <v>22</v>
      </c>
      <c r="I21" s="1"/>
      <c r="J21" s="29" t="e">
        <f>IF((F21/E21)&lt;=0.7,"","Dofinasowanie w tym zadaniu przekracza 70%!")</f>
        <v>#DIV/0!</v>
      </c>
    </row>
    <row r="22" spans="1:10" ht="20.100000000000001" customHeight="1" x14ac:dyDescent="0.25">
      <c r="A22" s="1" t="s">
        <v>36</v>
      </c>
      <c r="B22" s="1"/>
      <c r="C22" s="1"/>
      <c r="D22" s="1"/>
      <c r="E22" s="4">
        <v>0</v>
      </c>
      <c r="F22" s="21"/>
      <c r="G22" s="21"/>
      <c r="H22" s="18"/>
      <c r="I22" s="1"/>
    </row>
    <row r="23" spans="1:10" ht="20.100000000000001" customHeight="1" x14ac:dyDescent="0.25">
      <c r="A23" s="1" t="s">
        <v>37</v>
      </c>
      <c r="B23" s="1"/>
      <c r="C23" s="1"/>
      <c r="D23" s="1"/>
      <c r="E23" s="4">
        <v>0</v>
      </c>
      <c r="F23" s="21"/>
      <c r="G23" s="21"/>
      <c r="H23" s="18"/>
      <c r="I23" s="1"/>
    </row>
    <row r="24" spans="1:10" ht="20.100000000000001" customHeight="1" x14ac:dyDescent="0.25">
      <c r="A24" s="10" t="s">
        <v>35</v>
      </c>
      <c r="B24" s="1"/>
      <c r="C24" s="1"/>
      <c r="D24" s="1"/>
      <c r="E24" s="4">
        <f t="shared" ref="E24" si="1">C24*D24</f>
        <v>0</v>
      </c>
      <c r="F24" s="21"/>
      <c r="G24" s="21"/>
      <c r="H24" s="18"/>
      <c r="I24" s="1"/>
    </row>
    <row r="25" spans="1:10" ht="44.25" customHeight="1" x14ac:dyDescent="0.25">
      <c r="A25" s="13" t="s">
        <v>4</v>
      </c>
      <c r="B25" s="18"/>
      <c r="C25" s="18"/>
      <c r="D25" s="18"/>
      <c r="E25" s="19">
        <f>SUM(E26:E28)</f>
        <v>0</v>
      </c>
      <c r="F25" s="14">
        <v>0</v>
      </c>
      <c r="G25" s="20" t="e">
        <f>F25/E25</f>
        <v>#DIV/0!</v>
      </c>
      <c r="H25" s="6" t="s">
        <v>22</v>
      </c>
      <c r="I25" s="1"/>
      <c r="J25" s="29" t="e">
        <f>IF((F25/E25)&lt;=0.7,"","Dofinasowanie w tym zadaniu przekracza 70%!")</f>
        <v>#DIV/0!</v>
      </c>
    </row>
    <row r="26" spans="1:10" ht="20.100000000000001" customHeight="1" x14ac:dyDescent="0.25">
      <c r="A26" s="1" t="s">
        <v>38</v>
      </c>
      <c r="B26" s="1"/>
      <c r="C26" s="1"/>
      <c r="D26" s="1"/>
      <c r="E26" s="4">
        <f>C26*D26</f>
        <v>0</v>
      </c>
      <c r="F26" s="21"/>
      <c r="G26" s="21"/>
      <c r="H26" s="18"/>
      <c r="I26" s="1"/>
    </row>
    <row r="27" spans="1:10" ht="20.100000000000001" customHeight="1" x14ac:dyDescent="0.25">
      <c r="A27" s="1" t="s">
        <v>39</v>
      </c>
      <c r="B27" s="1"/>
      <c r="C27" s="1"/>
      <c r="D27" s="1"/>
      <c r="E27" s="4">
        <f t="shared" ref="E27:E28" si="2">C27*D27</f>
        <v>0</v>
      </c>
      <c r="F27" s="21"/>
      <c r="G27" s="21"/>
      <c r="H27" s="18"/>
      <c r="I27" s="1"/>
    </row>
    <row r="28" spans="1:10" ht="20.100000000000001" customHeight="1" x14ac:dyDescent="0.25">
      <c r="A28" s="10" t="s">
        <v>35</v>
      </c>
      <c r="B28" s="1"/>
      <c r="C28" s="1"/>
      <c r="D28" s="1"/>
      <c r="E28" s="4">
        <f t="shared" si="2"/>
        <v>0</v>
      </c>
      <c r="F28" s="21"/>
      <c r="G28" s="21"/>
      <c r="H28" s="18"/>
      <c r="I28" s="1"/>
    </row>
    <row r="29" spans="1:10" ht="48.75" customHeight="1" x14ac:dyDescent="0.25">
      <c r="A29" s="13" t="s">
        <v>5</v>
      </c>
      <c r="B29" s="18"/>
      <c r="C29" s="18"/>
      <c r="D29" s="18"/>
      <c r="E29" s="19">
        <f>SUM(E30:E32)</f>
        <v>0</v>
      </c>
      <c r="F29" s="14">
        <v>0</v>
      </c>
      <c r="G29" s="20" t="e">
        <f>F29/E29</f>
        <v>#DIV/0!</v>
      </c>
      <c r="H29" s="6" t="s">
        <v>22</v>
      </c>
      <c r="I29" s="1"/>
      <c r="J29" s="29" t="e">
        <f>IF((F29/E29)&lt;=0.7,"","Dofinasowanie w tym zadaniu przekracza 70%!")</f>
        <v>#DIV/0!</v>
      </c>
    </row>
    <row r="30" spans="1:10" ht="20.100000000000001" customHeight="1" x14ac:dyDescent="0.25">
      <c r="A30" s="1" t="s">
        <v>40</v>
      </c>
      <c r="B30" s="1"/>
      <c r="C30" s="1"/>
      <c r="D30" s="1"/>
      <c r="E30" s="4">
        <f>C30*D30</f>
        <v>0</v>
      </c>
      <c r="F30" s="21"/>
      <c r="G30" s="21"/>
      <c r="H30" s="18"/>
      <c r="I30" s="1"/>
    </row>
    <row r="31" spans="1:10" ht="20.100000000000001" customHeight="1" x14ac:dyDescent="0.25">
      <c r="A31" s="1" t="s">
        <v>41</v>
      </c>
      <c r="B31" s="1"/>
      <c r="C31" s="1"/>
      <c r="D31" s="1"/>
      <c r="E31" s="4">
        <f t="shared" ref="E31:E32" si="3">C31*D31</f>
        <v>0</v>
      </c>
      <c r="F31" s="21"/>
      <c r="G31" s="21"/>
      <c r="H31" s="18"/>
      <c r="I31" s="1"/>
    </row>
    <row r="32" spans="1:10" ht="20.100000000000001" customHeight="1" x14ac:dyDescent="0.25">
      <c r="A32" s="10" t="s">
        <v>35</v>
      </c>
      <c r="B32" s="1"/>
      <c r="C32" s="1"/>
      <c r="D32" s="1"/>
      <c r="E32" s="4">
        <f t="shared" si="3"/>
        <v>0</v>
      </c>
      <c r="F32" s="21"/>
      <c r="G32" s="21"/>
      <c r="H32" s="18"/>
      <c r="I32" s="1"/>
    </row>
    <row r="33" spans="1:10" ht="45.75" customHeight="1" x14ac:dyDescent="0.25">
      <c r="A33" s="13" t="s">
        <v>6</v>
      </c>
      <c r="B33" s="18"/>
      <c r="C33" s="18"/>
      <c r="D33" s="18"/>
      <c r="E33" s="19">
        <f>SUM(E34:E36)</f>
        <v>0</v>
      </c>
      <c r="F33" s="14">
        <v>0</v>
      </c>
      <c r="G33" s="20" t="e">
        <f>F33/E33</f>
        <v>#DIV/0!</v>
      </c>
      <c r="H33" s="6" t="s">
        <v>23</v>
      </c>
      <c r="I33" s="1"/>
      <c r="J33" s="29" t="e">
        <f>IF((F33/E33)&lt;=0.7,"","Dofinasowanie w tym zadaniu przekracza 70%!")</f>
        <v>#DIV/0!</v>
      </c>
    </row>
    <row r="34" spans="1:10" ht="20.100000000000001" customHeight="1" x14ac:dyDescent="0.25">
      <c r="A34" s="1" t="s">
        <v>42</v>
      </c>
      <c r="B34" s="1"/>
      <c r="C34" s="1"/>
      <c r="D34" s="1"/>
      <c r="E34" s="4">
        <f>C34*D34</f>
        <v>0</v>
      </c>
      <c r="F34" s="21"/>
      <c r="G34" s="21"/>
      <c r="H34" s="18"/>
      <c r="I34" s="1"/>
    </row>
    <row r="35" spans="1:10" ht="20.100000000000001" customHeight="1" x14ac:dyDescent="0.25">
      <c r="A35" s="1" t="s">
        <v>43</v>
      </c>
      <c r="B35" s="1"/>
      <c r="C35" s="1"/>
      <c r="D35" s="1"/>
      <c r="E35" s="4">
        <f t="shared" ref="E35:E36" si="4">C35*D35</f>
        <v>0</v>
      </c>
      <c r="F35" s="21"/>
      <c r="G35" s="21"/>
      <c r="H35" s="18"/>
      <c r="I35" s="1"/>
    </row>
    <row r="36" spans="1:10" ht="20.100000000000001" customHeight="1" x14ac:dyDescent="0.25">
      <c r="A36" s="10" t="s">
        <v>35</v>
      </c>
      <c r="B36" s="1"/>
      <c r="C36" s="1"/>
      <c r="D36" s="1"/>
      <c r="E36" s="4">
        <f t="shared" si="4"/>
        <v>0</v>
      </c>
      <c r="F36" s="21"/>
      <c r="G36" s="21"/>
      <c r="H36" s="18"/>
      <c r="I36" s="1"/>
    </row>
    <row r="37" spans="1:10" ht="18.75" x14ac:dyDescent="0.3">
      <c r="A37" s="15" t="s">
        <v>8</v>
      </c>
      <c r="B37" s="15"/>
      <c r="C37" s="15"/>
      <c r="D37" s="15"/>
      <c r="E37" s="16">
        <f>SUM(E17,E21,E25,E29,E33)</f>
        <v>0</v>
      </c>
      <c r="F37" s="16">
        <f>SUM(F17,F21,F25,F29,F33)</f>
        <v>0</v>
      </c>
      <c r="G37" s="17" t="e">
        <f>F37/E37</f>
        <v>#DIV/0!</v>
      </c>
      <c r="H37" s="15"/>
      <c r="J37" s="29" t="e">
        <f>IF((F37/E37)&lt;=0.7,"","Dofinasowanie w tym zadaniu przekracza 70%!")</f>
        <v>#DIV/0!</v>
      </c>
    </row>
    <row r="39" spans="1:10" x14ac:dyDescent="0.25">
      <c r="D39" s="22"/>
      <c r="E39" s="22"/>
    </row>
    <row r="40" spans="1:10" x14ac:dyDescent="0.25">
      <c r="A40" s="60" t="s">
        <v>16</v>
      </c>
      <c r="B40" s="60"/>
      <c r="D40" s="23"/>
      <c r="E40" s="22"/>
    </row>
    <row r="41" spans="1:10" ht="30" x14ac:dyDescent="0.25">
      <c r="A41" s="30" t="s">
        <v>46</v>
      </c>
      <c r="B41" s="26">
        <f>E37</f>
        <v>0</v>
      </c>
      <c r="D41" s="23"/>
      <c r="E41" s="22"/>
    </row>
    <row r="42" spans="1:10" x14ac:dyDescent="0.25">
      <c r="A42" s="5" t="s">
        <v>12</v>
      </c>
      <c r="B42" s="26">
        <f>F37</f>
        <v>0</v>
      </c>
      <c r="D42" s="24"/>
      <c r="E42" s="22"/>
    </row>
    <row r="43" spans="1:10" x14ac:dyDescent="0.25">
      <c r="A43" s="5" t="s">
        <v>13</v>
      </c>
      <c r="B43" s="27" t="e">
        <f>B42/B41</f>
        <v>#DIV/0!</v>
      </c>
      <c r="D43" s="23"/>
      <c r="E43" s="22"/>
    </row>
    <row r="44" spans="1:10" x14ac:dyDescent="0.25">
      <c r="A44" s="5" t="s">
        <v>14</v>
      </c>
      <c r="B44" s="28">
        <f>B41-B42</f>
        <v>0</v>
      </c>
      <c r="D44" s="23"/>
      <c r="E44" s="22"/>
    </row>
  </sheetData>
  <mergeCells count="3">
    <mergeCell ref="A40:B40"/>
    <mergeCell ref="A13:I14"/>
    <mergeCell ref="B11:G11"/>
  </mergeCells>
  <phoneticPr fontId="2" type="noConversion"/>
  <pageMargins left="0.7" right="0.7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="80" zoomScaleNormal="80" workbookViewId="0">
      <selection activeCell="J8" sqref="J8"/>
    </sheetView>
  </sheetViews>
  <sheetFormatPr defaultRowHeight="15" x14ac:dyDescent="0.25"/>
  <cols>
    <col min="1" max="1" width="49.5703125" customWidth="1"/>
    <col min="2" max="2" width="13.140625" customWidth="1"/>
    <col min="3" max="3" width="10" customWidth="1"/>
    <col min="4" max="4" width="13.140625" customWidth="1"/>
    <col min="5" max="5" width="11" customWidth="1"/>
    <col min="6" max="7" width="16" customWidth="1"/>
    <col min="8" max="8" width="34.140625" customWidth="1"/>
    <col min="9" max="9" width="20" customWidth="1"/>
    <col min="10" max="10" width="51.5703125" style="11" customWidth="1"/>
    <col min="11" max="11" width="21" style="11" customWidth="1"/>
  </cols>
  <sheetData>
    <row r="1" spans="1:11" x14ac:dyDescent="0.25">
      <c r="G1" s="9"/>
    </row>
    <row r="7" spans="1:11" x14ac:dyDescent="0.25">
      <c r="B7" t="s">
        <v>57</v>
      </c>
    </row>
    <row r="8" spans="1:11" ht="34.5" customHeight="1" x14ac:dyDescent="0.35">
      <c r="A8" s="69" t="s">
        <v>44</v>
      </c>
      <c r="B8" s="69"/>
      <c r="C8" s="69"/>
      <c r="D8" s="69"/>
      <c r="E8" s="69"/>
      <c r="F8" s="69"/>
      <c r="G8" s="29"/>
      <c r="H8" s="29"/>
    </row>
    <row r="9" spans="1:11" ht="116.25" customHeight="1" x14ac:dyDescent="0.25">
      <c r="A9" s="31" t="s">
        <v>7</v>
      </c>
      <c r="B9" s="32" t="s">
        <v>17</v>
      </c>
      <c r="C9" s="32" t="s">
        <v>10</v>
      </c>
      <c r="D9" s="32" t="s">
        <v>11</v>
      </c>
      <c r="E9" s="32" t="s">
        <v>15</v>
      </c>
      <c r="F9" s="31" t="s">
        <v>0</v>
      </c>
      <c r="G9" s="32" t="s">
        <v>1</v>
      </c>
      <c r="H9" s="32" t="s">
        <v>47</v>
      </c>
      <c r="I9" s="8" t="s">
        <v>26</v>
      </c>
    </row>
    <row r="10" spans="1:11" ht="87" customHeight="1" x14ac:dyDescent="0.25">
      <c r="A10" s="33" t="s">
        <v>33</v>
      </c>
      <c r="B10" s="34"/>
      <c r="C10" s="34"/>
      <c r="D10" s="35"/>
      <c r="E10" s="36">
        <f>SUM(E11:E12)</f>
        <v>60000</v>
      </c>
      <c r="F10" s="37">
        <v>42000</v>
      </c>
      <c r="G10" s="38">
        <f>F10/E10</f>
        <v>0.7</v>
      </c>
      <c r="H10" s="39" t="s">
        <v>48</v>
      </c>
      <c r="I10" s="7" t="s">
        <v>24</v>
      </c>
      <c r="J10" s="11" t="str">
        <f>IF((F10/E10)&lt;=0.7,"","Dofinasowanie w tym zadaniu przekracza 70%!")</f>
        <v/>
      </c>
      <c r="K10" s="11" t="str">
        <f>IF((G10/F10)&lt;=0.7,"","Dofinasowanie w tym zadaniu przekracza 70%!")</f>
        <v/>
      </c>
    </row>
    <row r="11" spans="1:11" ht="30" x14ac:dyDescent="0.25">
      <c r="A11" s="40" t="s">
        <v>19</v>
      </c>
      <c r="B11" s="41" t="s">
        <v>21</v>
      </c>
      <c r="C11" s="41">
        <v>10</v>
      </c>
      <c r="D11" s="42">
        <v>5000</v>
      </c>
      <c r="E11" s="43">
        <v>50000</v>
      </c>
      <c r="F11" s="44"/>
      <c r="G11" s="45"/>
      <c r="H11" s="34"/>
      <c r="I11" s="1"/>
    </row>
    <row r="12" spans="1:11" ht="53.25" customHeight="1" x14ac:dyDescent="0.25">
      <c r="A12" s="40" t="s">
        <v>18</v>
      </c>
      <c r="B12" s="41" t="s">
        <v>21</v>
      </c>
      <c r="C12" s="41">
        <v>1</v>
      </c>
      <c r="D12" s="42">
        <v>10000</v>
      </c>
      <c r="E12" s="43">
        <v>10000</v>
      </c>
      <c r="F12" s="44"/>
      <c r="G12" s="45"/>
      <c r="H12" s="34"/>
      <c r="I12" s="1"/>
    </row>
    <row r="13" spans="1:11" ht="51.75" x14ac:dyDescent="0.25">
      <c r="A13" s="33" t="s">
        <v>20</v>
      </c>
      <c r="B13" s="34"/>
      <c r="C13" s="34"/>
      <c r="D13" s="35"/>
      <c r="E13" s="36">
        <f>SUM(E14:E15)</f>
        <v>41000</v>
      </c>
      <c r="F13" s="37">
        <v>28700</v>
      </c>
      <c r="G13" s="38">
        <f>F13/E13</f>
        <v>0.7</v>
      </c>
      <c r="H13" s="39" t="s">
        <v>49</v>
      </c>
      <c r="I13" s="7" t="s">
        <v>24</v>
      </c>
      <c r="J13" s="11" t="str">
        <f>IF((F13/E13)&lt;=0.7,"","Dofinasowanie w tym zadaniu przekracza 70%!")</f>
        <v/>
      </c>
    </row>
    <row r="14" spans="1:11" ht="21.75" customHeight="1" x14ac:dyDescent="0.25">
      <c r="A14" s="41" t="s">
        <v>50</v>
      </c>
      <c r="B14" s="41" t="s">
        <v>21</v>
      </c>
      <c r="C14" s="41">
        <v>2</v>
      </c>
      <c r="D14" s="42">
        <v>3000</v>
      </c>
      <c r="E14" s="43">
        <v>6000</v>
      </c>
      <c r="F14" s="44"/>
      <c r="G14" s="45"/>
      <c r="H14" s="34"/>
      <c r="I14" s="1"/>
    </row>
    <row r="15" spans="1:11" ht="22.5" customHeight="1" x14ac:dyDescent="0.25">
      <c r="A15" s="41" t="s">
        <v>51</v>
      </c>
      <c r="B15" s="41" t="s">
        <v>21</v>
      </c>
      <c r="C15" s="41">
        <v>10</v>
      </c>
      <c r="D15" s="42">
        <v>3500</v>
      </c>
      <c r="E15" s="43">
        <v>35000</v>
      </c>
      <c r="F15" s="44"/>
      <c r="G15" s="45"/>
      <c r="H15" s="34"/>
      <c r="I15" s="1"/>
    </row>
    <row r="16" spans="1:11" ht="51.75" x14ac:dyDescent="0.25">
      <c r="A16" s="33" t="s">
        <v>28</v>
      </c>
      <c r="B16" s="34"/>
      <c r="C16" s="34"/>
      <c r="D16" s="35"/>
      <c r="E16" s="36">
        <f>SUM(E17)</f>
        <v>6000</v>
      </c>
      <c r="F16" s="37">
        <v>4200</v>
      </c>
      <c r="G16" s="38">
        <f>F16/E16</f>
        <v>0.7</v>
      </c>
      <c r="H16" s="39" t="s">
        <v>52</v>
      </c>
      <c r="I16" s="7" t="s">
        <v>29</v>
      </c>
      <c r="J16" s="11" t="str">
        <f>IF((F16/E16)&lt;=0.7,"","Dofinasowanie w tym zadaniu przekracza 70%!")</f>
        <v/>
      </c>
    </row>
    <row r="17" spans="1:10" ht="47.25" customHeight="1" x14ac:dyDescent="0.25">
      <c r="A17" s="40" t="s">
        <v>53</v>
      </c>
      <c r="B17" s="41" t="s">
        <v>21</v>
      </c>
      <c r="C17" s="41">
        <v>2</v>
      </c>
      <c r="D17" s="42">
        <v>3000</v>
      </c>
      <c r="E17" s="37">
        <v>6000</v>
      </c>
      <c r="F17" s="34"/>
      <c r="G17" s="34"/>
      <c r="H17" s="35"/>
      <c r="I17" s="7"/>
    </row>
    <row r="18" spans="1:10" ht="53.25" customHeight="1" x14ac:dyDescent="0.25">
      <c r="A18" s="33" t="s">
        <v>30</v>
      </c>
      <c r="B18" s="34"/>
      <c r="C18" s="34"/>
      <c r="D18" s="35"/>
      <c r="E18" s="36">
        <f>SUM(E19:E20)</f>
        <v>10000</v>
      </c>
      <c r="F18" s="37">
        <v>7000</v>
      </c>
      <c r="G18" s="38">
        <f>F18/E18</f>
        <v>0.7</v>
      </c>
      <c r="H18" s="39" t="s">
        <v>54</v>
      </c>
      <c r="I18" s="7"/>
      <c r="J18" s="11" t="str">
        <f>IF((F18/E18)&lt;=0.7,"","Dofinasowanie w tym zadaniu przekracza 70%!")</f>
        <v/>
      </c>
    </row>
    <row r="19" spans="1:10" ht="27" customHeight="1" x14ac:dyDescent="0.25">
      <c r="A19" s="40" t="s">
        <v>55</v>
      </c>
      <c r="B19" s="41" t="s">
        <v>21</v>
      </c>
      <c r="C19" s="41">
        <v>1</v>
      </c>
      <c r="D19" s="42">
        <v>5000</v>
      </c>
      <c r="E19" s="43">
        <v>5000</v>
      </c>
      <c r="F19" s="35"/>
      <c r="G19" s="45"/>
      <c r="H19" s="46"/>
      <c r="I19" s="7"/>
    </row>
    <row r="20" spans="1:10" ht="24.75" customHeight="1" x14ac:dyDescent="0.25">
      <c r="A20" s="40" t="s">
        <v>56</v>
      </c>
      <c r="B20" s="41" t="s">
        <v>21</v>
      </c>
      <c r="C20" s="41">
        <v>4</v>
      </c>
      <c r="D20" s="42">
        <v>1250</v>
      </c>
      <c r="E20" s="43">
        <v>5000</v>
      </c>
      <c r="F20" s="35"/>
      <c r="G20" s="45"/>
      <c r="H20" s="46"/>
      <c r="I20" s="7"/>
    </row>
    <row r="21" spans="1:10" x14ac:dyDescent="0.25">
      <c r="A21" s="47" t="s">
        <v>8</v>
      </c>
      <c r="B21" s="47"/>
      <c r="C21" s="47"/>
      <c r="D21" s="47"/>
      <c r="E21" s="48">
        <f>SUM(E10,E13,E16,E18)</f>
        <v>117000</v>
      </c>
      <c r="F21" s="48">
        <f>SUM(F10,F13,F16,F18)</f>
        <v>81900</v>
      </c>
      <c r="G21" s="49">
        <f>F21/E21</f>
        <v>0.7</v>
      </c>
      <c r="H21" s="47"/>
      <c r="I21" s="1"/>
    </row>
    <row r="22" spans="1:10" x14ac:dyDescent="0.25">
      <c r="A22" s="29"/>
      <c r="B22" s="29"/>
      <c r="C22" s="29"/>
      <c r="D22" s="29"/>
      <c r="E22" s="29"/>
      <c r="F22" s="29"/>
      <c r="G22" s="29"/>
      <c r="H22" s="29"/>
    </row>
    <row r="23" spans="1:10" x14ac:dyDescent="0.25">
      <c r="A23" s="29"/>
      <c r="B23" s="29"/>
      <c r="C23" s="29"/>
      <c r="D23" s="29"/>
      <c r="E23" s="29"/>
      <c r="F23" s="29"/>
      <c r="G23" s="29"/>
      <c r="H23" s="29"/>
    </row>
    <row r="24" spans="1:10" x14ac:dyDescent="0.25">
      <c r="A24" s="29"/>
      <c r="B24" s="29"/>
      <c r="C24" s="29"/>
      <c r="D24" s="29"/>
      <c r="E24" s="29"/>
      <c r="F24" s="29"/>
      <c r="G24" s="29"/>
      <c r="H24" s="29"/>
    </row>
    <row r="25" spans="1:10" x14ac:dyDescent="0.25">
      <c r="A25" s="29"/>
      <c r="B25" s="29"/>
      <c r="C25" s="29"/>
      <c r="D25" s="50"/>
      <c r="E25" s="50"/>
      <c r="F25" s="29"/>
      <c r="G25" s="29"/>
      <c r="H25" s="29"/>
    </row>
    <row r="26" spans="1:10" x14ac:dyDescent="0.25">
      <c r="A26" s="68" t="s">
        <v>16</v>
      </c>
      <c r="B26" s="68"/>
      <c r="C26" s="29"/>
      <c r="D26" s="50"/>
      <c r="E26" s="50"/>
      <c r="F26" s="29"/>
      <c r="G26" s="29"/>
      <c r="H26" s="29"/>
    </row>
    <row r="27" spans="1:10" x14ac:dyDescent="0.25">
      <c r="A27" s="51" t="s">
        <v>46</v>
      </c>
      <c r="B27" s="52">
        <f>E21</f>
        <v>117000</v>
      </c>
      <c r="C27" s="29"/>
      <c r="D27" s="53"/>
      <c r="E27" s="50"/>
      <c r="F27" s="29"/>
      <c r="G27" s="29"/>
      <c r="H27" s="29"/>
    </row>
    <row r="28" spans="1:10" x14ac:dyDescent="0.25">
      <c r="A28" s="51" t="s">
        <v>12</v>
      </c>
      <c r="B28" s="52">
        <f>F21</f>
        <v>81900</v>
      </c>
      <c r="C28" s="29"/>
      <c r="D28" s="53"/>
      <c r="E28" s="50"/>
      <c r="F28" s="29"/>
      <c r="G28" s="29"/>
      <c r="H28" s="29"/>
    </row>
    <row r="29" spans="1:10" x14ac:dyDescent="0.25">
      <c r="A29" s="51" t="s">
        <v>13</v>
      </c>
      <c r="B29" s="54">
        <f>B28/B27</f>
        <v>0.7</v>
      </c>
      <c r="C29" s="29"/>
      <c r="D29" s="55"/>
      <c r="E29" s="50"/>
      <c r="F29" s="29"/>
      <c r="G29" s="29"/>
      <c r="H29" s="29"/>
    </row>
    <row r="30" spans="1:10" x14ac:dyDescent="0.25">
      <c r="A30" s="51" t="s">
        <v>14</v>
      </c>
      <c r="B30" s="56">
        <f>B27-B28</f>
        <v>35100</v>
      </c>
      <c r="C30" s="29"/>
      <c r="D30" s="53"/>
      <c r="E30" s="50"/>
      <c r="F30" s="29"/>
      <c r="G30" s="29"/>
      <c r="H30" s="29"/>
    </row>
    <row r="31" spans="1:10" x14ac:dyDescent="0.25">
      <c r="A31" s="29"/>
      <c r="B31" s="29"/>
      <c r="C31" s="29"/>
      <c r="D31" s="29"/>
      <c r="E31" s="29"/>
      <c r="F31" s="29"/>
      <c r="G31" s="29"/>
      <c r="H31" s="29"/>
    </row>
  </sheetData>
  <mergeCells count="2">
    <mergeCell ref="A26:B26"/>
    <mergeCell ref="A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Przykładowy budżet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Mitianiec</dc:creator>
  <cp:lastModifiedBy>Małgorzata Mach-Otterska</cp:lastModifiedBy>
  <cp:lastPrinted>2022-02-25T07:32:51Z</cp:lastPrinted>
  <dcterms:created xsi:type="dcterms:W3CDTF">2020-07-10T09:24:36Z</dcterms:created>
  <dcterms:modified xsi:type="dcterms:W3CDTF">2022-08-02T11:31:24Z</dcterms:modified>
</cp:coreProperties>
</file>